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STĘPOWANIA\2025\472500775 - Obsługa sprzętem ciężkim zwałów węgla\SWZ\"/>
    </mc:Choice>
  </mc:AlternateContent>
  <xr:revisionPtr revIDLastSave="0" documentId="13_ncr:1_{35E12375-3DC8-4C57-A714-7164EA089252}" xr6:coauthVersionLast="47" xr6:coauthVersionMax="47" xr10:uidLastSave="{00000000-0000-0000-0000-000000000000}"/>
  <bookViews>
    <workbookView xWindow="28680" yWindow="465" windowWidth="29040" windowHeight="15720" activeTab="2" xr2:uid="{00000000-000D-0000-FFFF-FFFF00000000}"/>
  </bookViews>
  <sheets>
    <sheet name="Zadanie 1" sheetId="1" r:id="rId1"/>
    <sheet name="Zadanie 2" sheetId="2" r:id="rId2"/>
    <sheet name="Zadani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 s="1"/>
  <c r="K7" i="3" s="1"/>
  <c r="L7" i="3" s="1"/>
  <c r="G8" i="2"/>
  <c r="G9" i="2" s="1"/>
  <c r="K9" i="2" s="1"/>
  <c r="L9" i="2" s="1"/>
  <c r="G6" i="2"/>
  <c r="G7" i="2" s="1"/>
  <c r="K7" i="2" s="1"/>
  <c r="L7" i="2" s="1"/>
  <c r="K6" i="3" l="1"/>
  <c r="L6" i="3" s="1"/>
  <c r="M6" i="3"/>
  <c r="M8" i="3" s="1"/>
  <c r="K8" i="2"/>
  <c r="L8" i="2" s="1"/>
  <c r="M8" i="2" s="1"/>
  <c r="K6" i="2"/>
  <c r="L6" i="2" s="1"/>
  <c r="M6" i="2" s="1"/>
  <c r="L8" i="3"/>
  <c r="L10" i="2" l="1"/>
  <c r="M10" i="2"/>
  <c r="G6" i="1"/>
  <c r="G7" i="1" l="1"/>
  <c r="K6" i="1"/>
  <c r="L6" i="1" s="1"/>
  <c r="K7" i="1" l="1"/>
  <c r="L7" i="1" s="1"/>
  <c r="L8" i="1" l="1"/>
  <c r="M6" i="1"/>
  <c r="M8" i="1" l="1"/>
</calcChain>
</file>

<file path=xl/sharedStrings.xml><?xml version="1.0" encoding="utf-8"?>
<sst xmlns="http://schemas.openxmlformats.org/spreadsheetml/2006/main" count="94" uniqueCount="39">
  <si>
    <t>Załącznik nr 2.1 do SWZ</t>
  </si>
  <si>
    <t>WYLICZENIE OFEROWANYCH CEN JEDNOSTKOWYCH</t>
  </si>
  <si>
    <t>Lp.</t>
  </si>
  <si>
    <t>Rodzaj sprzętu</t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</si>
  <si>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</si>
  <si>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</si>
  <si>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</si>
  <si>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t>Rodzaj paliwa</t>
  </si>
  <si>
    <t>Wartość netto 
[zł]</t>
  </si>
  <si>
    <t>Wartość oferty netto dla poszczególnych pozycji Formularza Ofertowego 
[zł]</t>
  </si>
  <si>
    <t>ON</t>
  </si>
  <si>
    <t xml:space="preserve"> - wypełnia Wykonawca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</si>
  <si>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</si>
  <si>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1.1.</t>
  </si>
  <si>
    <t>1.2.</t>
  </si>
  <si>
    <t>2.1.</t>
  </si>
  <si>
    <t>2.2.</t>
  </si>
  <si>
    <t>12 = 4 x 11</t>
  </si>
  <si>
    <t>11 = 7 + (8 x 10)</t>
  </si>
  <si>
    <t>7 = 5 + 6</t>
  </si>
  <si>
    <r>
      <t xml:space="preserve">Minimalna stawka godzinowa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</si>
  <si>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Stawka godzinowa - pozostałe koszty bez paliwa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</si>
  <si>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r>
      <t xml:space="preserve">Jednostkowa cena 
paliwa netto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</si>
  <si>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Cena jednostkowa ogółem  netto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</si>
  <si>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oznaczone komórki w kolumnie nr 6 (F) - pozostałe wartości wyliczą się same, zgodnie z formułami wprowadzonymi przez Zamawiającego</t>
    </r>
  </si>
  <si>
    <t>Poz. EFO</t>
  </si>
  <si>
    <r>
      <t xml:space="preserve">Spycharka gąsienicowa o mocy silnika min. 110 kW i pojemności lemiesza min. 4,0m3 
- wraz z operatorem, z monitoringiem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</si>
  <si>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jednonaczyniowa kołowa o pojemności łyżki min. 3,0m3 i mocy silnika min. 150kW 
- bez wagi, z operatorem, z monitoringiem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</si>
  <si>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o mocy silnika min. 110 kW i pojemności lemiesza min. 4,0m3 
- wraz z operatorem, z monitoringiem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</si>
  <si>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jednonaczyniowa kołowa o pojemności łyżki min. 3,0m3 i mocy silnika min. 150kW 
- bez wagi, z operatorem, z monitoringiem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</si>
  <si>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jednonaczyniowa kołowa o pojemności łyżki min. 3,0m3 i mocy silnika min. 150kW 
- wraz z  wagą oraz operatorem, z monitoringiem  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</si>
  <si>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jednonaczyniowa kołowa o pojemności łyżki min. 3,0m3 i mocy silnika min. 150kW 
- wraz z  wagą oraz operatorem, z monitoringiem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</si>
  <si>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Koparka kołowa czerpakowa o mocy silnika min. 100kW i pojemności czerpaka min. 0,15m3, wysokości podnoszenia min. 5,5m, zasięgu pracy min. 6,5m - wraz z operatorem, z monitoringiem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</si>
  <si>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Koparka kołowa czerpakowa o mocy silnika min. 100kW i pojemności czerpaka min. 0,15m3, wysokości podnoszenia min. 5,5m, zasięgu pracy min. 6,5m - wraz z operatorem, z monitoringiem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</si>
  <si>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Nr sprawy 472500774</t>
  </si>
  <si>
    <t xml:space="preserve"> 1.1</t>
  </si>
  <si>
    <t xml:space="preserve"> 2.1</t>
  </si>
  <si>
    <t xml:space="preserve"> 2.2</t>
  </si>
  <si>
    <t xml:space="preserve">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</si>
</sst>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2" fillId="0" borderId="0" xfId="0" applyFont="1"/>
    <xf numFmtId="0" fontId="15" fillId="0" borderId="0" xfId="0" applyFont="1"/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" fontId="1" fillId="4" borderId="1" xfId="0" applyNumberFormat="1" applyFont="1" applyFill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4" fillId="5" borderId="0" xfId="0" applyNumberFormat="1" applyFont="1" applyFill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 indent="1"/>
    </xf>
    <xf numFmtId="4" fontId="1" fillId="4" borderId="4" xfId="0" applyNumberFormat="1" applyFont="1" applyFill="1" applyBorder="1" applyAlignment="1">
      <alignment horizontal="right" vertical="center" indent="1"/>
    </xf>
    <xf numFmtId="16" fontId="3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view="pageBreakPreview" zoomScale="80" zoomScaleNormal="90" zoomScaleSheetLayoutView="80" workbookViewId="0">
      <pane xSplit="4" topLeftCell="E1" activePane="topRight" state="frozen"/>
      <selection pane="topRight" activeCell="A8" sqref="A8"/>
    </sheetView>
  </sheetViews>
  <sheetFormatPr defaultRowHeight="15" x14ac:dyDescent="0.25"/>
  <cols>
    <col min="1" max="1" width="8.28515625" customWidth="1"/>
    <col min="2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34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9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87" customHeight="1" x14ac:dyDescent="0.25">
      <c r="A4" s="29" t="s">
        <v>25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customHeight="1" x14ac:dyDescent="0.2">
      <c r="A6" s="40" t="s">
        <v>35</v>
      </c>
      <c r="B6" s="27" t="s">
        <v>13</v>
      </c>
      <c r="C6" s="7" t="s">
        <v>26</v>
      </c>
      <c r="D6" s="10">
        <v>9464</v>
      </c>
      <c r="E6" s="11">
        <v>30.5</v>
      </c>
      <c r="F6" s="3"/>
      <c r="G6" s="14" t="str">
        <f>IF(F6=0,"-",E6+F6)</f>
        <v>-</v>
      </c>
      <c r="H6" s="15">
        <v>10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35">
        <f>IF(G6=0,"-",SUM(L6:L7))</f>
        <v>0</v>
      </c>
    </row>
    <row r="7" spans="1:13" s="2" customFormat="1" ht="38.25" customHeight="1" x14ac:dyDescent="0.2">
      <c r="A7" s="34"/>
      <c r="B7" s="27" t="s">
        <v>14</v>
      </c>
      <c r="C7" s="7" t="s">
        <v>28</v>
      </c>
      <c r="D7" s="10">
        <v>4060</v>
      </c>
      <c r="E7" s="12"/>
      <c r="F7" s="13"/>
      <c r="G7" s="19" t="str">
        <f>IF(F6=0,"-",ROUND(G6*0.7,2))</f>
        <v>-</v>
      </c>
      <c r="H7" s="15">
        <v>10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35"/>
    </row>
    <row r="8" spans="1:13" ht="15.75" customHeight="1" x14ac:dyDescent="0.25">
      <c r="A8" s="20"/>
      <c r="B8" s="20"/>
      <c r="C8" s="21"/>
      <c r="D8" s="30"/>
      <c r="E8" s="21"/>
      <c r="F8" s="21"/>
      <c r="G8" s="21"/>
      <c r="H8" s="21"/>
      <c r="I8" s="21"/>
      <c r="J8" s="21"/>
      <c r="K8" s="22"/>
      <c r="L8" s="18">
        <f>SUM(L6:L7)</f>
        <v>0</v>
      </c>
      <c r="M8" s="18">
        <f>SUM(M6:M7)</f>
        <v>0</v>
      </c>
    </row>
    <row r="9" spans="1:13" s="1" customFormat="1" ht="15.75" x14ac:dyDescent="0.25">
      <c r="A9" s="23"/>
      <c r="B9" s="23"/>
      <c r="C9" s="24"/>
      <c r="D9" s="25" t="s">
        <v>11</v>
      </c>
      <c r="E9" s="25"/>
      <c r="F9" s="25"/>
      <c r="G9" s="23"/>
      <c r="H9" s="23"/>
      <c r="I9" s="23"/>
      <c r="J9" s="23"/>
      <c r="K9" s="23"/>
      <c r="L9" s="23"/>
    </row>
    <row r="10" spans="1:13" s="1" customFormat="1" ht="15.75" x14ac:dyDescent="0.25">
      <c r="A10" s="23"/>
      <c r="B10" s="23"/>
      <c r="C10" s="23"/>
      <c r="D10" s="4"/>
      <c r="E10" s="4"/>
      <c r="F10" s="4"/>
      <c r="G10" s="23"/>
      <c r="H10" s="23"/>
      <c r="I10" s="23"/>
      <c r="J10" s="23"/>
      <c r="K10" s="23"/>
      <c r="L10" s="23"/>
    </row>
    <row r="11" spans="1:13" s="1" customFormat="1" ht="15.75" x14ac:dyDescent="0.25">
      <c r="A11" s="23"/>
      <c r="B11" s="23"/>
      <c r="C11" s="26"/>
      <c r="D11" s="25" t="s">
        <v>12</v>
      </c>
      <c r="E11" s="25"/>
      <c r="F11" s="25"/>
      <c r="G11" s="23"/>
      <c r="H11" s="23"/>
      <c r="I11" s="23"/>
      <c r="J11" s="23"/>
      <c r="K11" s="23"/>
      <c r="L11" s="23"/>
    </row>
    <row r="13" spans="1:13" ht="46.5" customHeight="1" x14ac:dyDescent="0.3">
      <c r="A13" s="33" t="s">
        <v>24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</sheetData>
  <mergeCells count="5">
    <mergeCell ref="A3:M3"/>
    <mergeCell ref="A2:M2"/>
    <mergeCell ref="A13:L13"/>
    <mergeCell ref="A6:A7"/>
    <mergeCell ref="M6:M7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C018-4169-41B6-90B5-DD76D7772B0A}">
  <dimension ref="A1:M15"/>
  <sheetViews>
    <sheetView view="pageBreakPreview" zoomScale="80" zoomScaleNormal="90" zoomScaleSheetLayoutView="80" workbookViewId="0">
      <pane xSplit="4" topLeftCell="E1" activePane="topRight" state="frozen"/>
      <selection pane="topRight" activeCell="A10" sqref="A10"/>
    </sheetView>
  </sheetViews>
  <sheetFormatPr defaultRowHeight="15" x14ac:dyDescent="0.25"/>
  <cols>
    <col min="1" max="1" width="9" customWidth="1"/>
    <col min="2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34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9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87" customHeight="1" x14ac:dyDescent="0.25">
      <c r="A4" s="29" t="s">
        <v>25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customHeight="1" x14ac:dyDescent="0.2">
      <c r="A6" s="34" t="s">
        <v>36</v>
      </c>
      <c r="B6" s="27" t="s">
        <v>13</v>
      </c>
      <c r="C6" s="7" t="s">
        <v>27</v>
      </c>
      <c r="D6" s="10">
        <v>14350</v>
      </c>
      <c r="E6" s="11">
        <v>30.5</v>
      </c>
      <c r="F6" s="3"/>
      <c r="G6" s="14" t="str">
        <f>IF(F6=0,"-",E6+F6)</f>
        <v>-</v>
      </c>
      <c r="H6" s="15">
        <v>7.5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35">
        <f>IF(G6=0,"-",SUM(L6:L7))</f>
        <v>0</v>
      </c>
    </row>
    <row r="7" spans="1:13" s="2" customFormat="1" ht="38.25" customHeight="1" x14ac:dyDescent="0.2">
      <c r="A7" s="34"/>
      <c r="B7" s="27" t="s">
        <v>14</v>
      </c>
      <c r="C7" s="7" t="s">
        <v>29</v>
      </c>
      <c r="D7" s="10">
        <v>6160</v>
      </c>
      <c r="E7" s="12"/>
      <c r="F7" s="13"/>
      <c r="G7" s="19" t="str">
        <f>IF(F6=0,"-",ROUND(G6*0.7,2))</f>
        <v>-</v>
      </c>
      <c r="H7" s="15">
        <v>7.5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35"/>
    </row>
    <row r="8" spans="1:13" s="2" customFormat="1" ht="38.25" customHeight="1" x14ac:dyDescent="0.2">
      <c r="A8" s="36" t="s">
        <v>37</v>
      </c>
      <c r="B8" s="27" t="s">
        <v>15</v>
      </c>
      <c r="C8" s="7" t="s">
        <v>30</v>
      </c>
      <c r="D8" s="10">
        <v>15274</v>
      </c>
      <c r="E8" s="11">
        <v>30.5</v>
      </c>
      <c r="F8" s="28"/>
      <c r="G8" s="19" t="str">
        <f>IF(F8=0,"-",E8+F8)</f>
        <v>-</v>
      </c>
      <c r="H8" s="15">
        <v>7.5</v>
      </c>
      <c r="I8" s="16" t="s">
        <v>10</v>
      </c>
      <c r="J8" s="11">
        <v>5</v>
      </c>
      <c r="K8" s="17" t="str">
        <f>IF(F8=0,"-",ROUND((G8+(H8*J8)),2))</f>
        <v>-</v>
      </c>
      <c r="L8" s="18" t="str">
        <f>IF(F8=0,"-",D8*K8)</f>
        <v>-</v>
      </c>
      <c r="M8" s="38">
        <f>IF(G8=0,"-",SUM(L8:L9))</f>
        <v>0</v>
      </c>
    </row>
    <row r="9" spans="1:13" s="2" customFormat="1" ht="38.25" customHeight="1" x14ac:dyDescent="0.2">
      <c r="A9" s="37"/>
      <c r="B9" s="27" t="s">
        <v>16</v>
      </c>
      <c r="C9" s="7" t="s">
        <v>31</v>
      </c>
      <c r="D9" s="10">
        <v>6552</v>
      </c>
      <c r="E9" s="12"/>
      <c r="F9" s="13"/>
      <c r="G9" s="19" t="str">
        <f>IF(F8=0,"-",ROUND(G8*0.7,2))</f>
        <v>-</v>
      </c>
      <c r="H9" s="15">
        <v>7.5</v>
      </c>
      <c r="I9" s="16" t="s">
        <v>10</v>
      </c>
      <c r="J9" s="11">
        <v>5</v>
      </c>
      <c r="K9" s="17" t="str">
        <f>IF(F8=0,"-",ROUND((G9+(H9*J9)),2))</f>
        <v>-</v>
      </c>
      <c r="L9" s="18" t="str">
        <f>IF(F8=0,"-",D9*K9)</f>
        <v>-</v>
      </c>
      <c r="M9" s="39"/>
    </row>
    <row r="10" spans="1:13" ht="15.75" customHeight="1" x14ac:dyDescent="0.25">
      <c r="A10" s="20"/>
      <c r="B10" s="20"/>
      <c r="C10" s="21"/>
      <c r="D10" s="30"/>
      <c r="E10" s="21"/>
      <c r="F10" s="21"/>
      <c r="G10" s="21"/>
      <c r="H10" s="21"/>
      <c r="I10" s="21"/>
      <c r="J10" s="21"/>
      <c r="K10" s="22"/>
      <c r="L10" s="18">
        <f>SUM(L6:L9)</f>
        <v>0</v>
      </c>
      <c r="M10" s="18">
        <f>SUM(M6:M9)</f>
        <v>0</v>
      </c>
    </row>
    <row r="11" spans="1:13" s="1" customFormat="1" ht="15.75" x14ac:dyDescent="0.25">
      <c r="A11" s="23"/>
      <c r="B11" s="23"/>
      <c r="C11" s="24"/>
      <c r="D11" s="25" t="s">
        <v>11</v>
      </c>
      <c r="E11" s="25"/>
      <c r="F11" s="25"/>
      <c r="G11" s="23"/>
      <c r="H11" s="23"/>
      <c r="I11" s="23"/>
      <c r="J11" s="23"/>
      <c r="K11" s="23"/>
      <c r="L11" s="23"/>
    </row>
    <row r="12" spans="1:13" s="1" customFormat="1" ht="15.75" x14ac:dyDescent="0.25">
      <c r="A12" s="23"/>
      <c r="B12" s="23"/>
      <c r="C12" s="23"/>
      <c r="D12" s="4"/>
      <c r="E12" s="4"/>
      <c r="F12" s="4"/>
      <c r="G12" s="23"/>
      <c r="H12" s="23"/>
      <c r="I12" s="23"/>
      <c r="J12" s="23"/>
      <c r="K12" s="23"/>
      <c r="L12" s="23"/>
    </row>
    <row r="13" spans="1:13" s="1" customFormat="1" ht="15.75" x14ac:dyDescent="0.25">
      <c r="A13" s="23"/>
      <c r="B13" s="23"/>
      <c r="C13" s="26"/>
      <c r="D13" s="25" t="s">
        <v>12</v>
      </c>
      <c r="E13" s="25"/>
      <c r="F13" s="25"/>
      <c r="G13" s="23"/>
      <c r="H13" s="23"/>
      <c r="I13" s="23"/>
      <c r="J13" s="23"/>
      <c r="K13" s="23"/>
      <c r="L13" s="23"/>
    </row>
    <row r="14" spans="1:13" x14ac:dyDescent="0.25">
      <c r="J14">
        <v>128</v>
      </c>
    </row>
    <row r="15" spans="1:13" ht="46.5" customHeight="1" x14ac:dyDescent="0.3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mergeCells count="7">
    <mergeCell ref="A8:A9"/>
    <mergeCell ref="M8:M9"/>
    <mergeCell ref="A15:L15"/>
    <mergeCell ref="A2:M2"/>
    <mergeCell ref="A3:M3"/>
    <mergeCell ref="A6:A7"/>
    <mergeCell ref="M6:M7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B3C2-C520-4314-B021-A19F36A550C9}">
  <dimension ref="A1:M13"/>
  <sheetViews>
    <sheetView tabSelected="1" view="pageBreakPreview" zoomScale="80" zoomScaleNormal="90" zoomScaleSheetLayoutView="80" workbookViewId="0">
      <pane xSplit="4" topLeftCell="E1" activePane="topRight" state="frozen"/>
      <selection pane="topRight" activeCell="A8" sqref="A8"/>
    </sheetView>
  </sheetViews>
  <sheetFormatPr defaultRowHeight="15" x14ac:dyDescent="0.25"/>
  <cols>
    <col min="1" max="1" width="10.42578125" customWidth="1"/>
    <col min="2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34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9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87" customHeight="1" x14ac:dyDescent="0.25">
      <c r="A4" s="29" t="s">
        <v>25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customHeight="1" x14ac:dyDescent="0.2">
      <c r="A6" s="36" t="s">
        <v>38</v>
      </c>
      <c r="B6" s="27" t="s">
        <v>13</v>
      </c>
      <c r="C6" s="7" t="s">
        <v>32</v>
      </c>
      <c r="D6" s="10">
        <v>3381</v>
      </c>
      <c r="E6" s="11">
        <v>30.5</v>
      </c>
      <c r="F6" s="28"/>
      <c r="G6" s="19" t="str">
        <f>IF(F6=0,"-",E6+F6)</f>
        <v>-</v>
      </c>
      <c r="H6" s="15">
        <v>7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38">
        <f>IF(G6=0,"-",SUM(L6:L7))</f>
        <v>0</v>
      </c>
    </row>
    <row r="7" spans="1:13" s="2" customFormat="1" ht="38.25" customHeight="1" x14ac:dyDescent="0.2">
      <c r="A7" s="37"/>
      <c r="B7" s="27" t="s">
        <v>14</v>
      </c>
      <c r="C7" s="7" t="s">
        <v>33</v>
      </c>
      <c r="D7" s="10">
        <v>1449</v>
      </c>
      <c r="E7" s="12"/>
      <c r="F7" s="13"/>
      <c r="G7" s="19" t="str">
        <f>IF(F6=0,"-",ROUND(G6*0.7,2))</f>
        <v>-</v>
      </c>
      <c r="H7" s="15">
        <v>7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39"/>
    </row>
    <row r="8" spans="1:13" ht="15.75" customHeight="1" x14ac:dyDescent="0.25">
      <c r="A8" s="20"/>
      <c r="B8" s="20"/>
      <c r="C8" s="21"/>
      <c r="D8" s="30"/>
      <c r="E8" s="21"/>
      <c r="F8" s="21"/>
      <c r="G8" s="21"/>
      <c r="H8" s="21"/>
      <c r="I8" s="21"/>
      <c r="J8" s="21"/>
      <c r="K8" s="22"/>
      <c r="L8" s="18">
        <f>SUM(L6:L7)</f>
        <v>0</v>
      </c>
      <c r="M8" s="18">
        <f>SUM(M6:M7)</f>
        <v>0</v>
      </c>
    </row>
    <row r="9" spans="1:13" s="1" customFormat="1" ht="15.75" x14ac:dyDescent="0.25">
      <c r="A9" s="23"/>
      <c r="B9" s="23"/>
      <c r="C9" s="24"/>
      <c r="D9" s="25" t="s">
        <v>11</v>
      </c>
      <c r="E9" s="25"/>
      <c r="F9" s="25"/>
      <c r="G9" s="23"/>
      <c r="H9" s="23"/>
      <c r="I9" s="23"/>
      <c r="J9" s="23"/>
      <c r="K9" s="23"/>
      <c r="L9" s="23"/>
    </row>
    <row r="10" spans="1:13" s="1" customFormat="1" ht="15.75" x14ac:dyDescent="0.25">
      <c r="A10" s="23"/>
      <c r="B10" s="23"/>
      <c r="C10" s="23"/>
      <c r="D10" s="4"/>
      <c r="E10" s="4"/>
      <c r="F10" s="4"/>
      <c r="G10" s="23"/>
      <c r="H10" s="23"/>
      <c r="I10" s="23"/>
      <c r="J10" s="23"/>
      <c r="K10" s="23"/>
      <c r="L10" s="23"/>
    </row>
    <row r="11" spans="1:13" s="1" customFormat="1" ht="15.75" x14ac:dyDescent="0.25">
      <c r="A11" s="23"/>
      <c r="B11" s="23"/>
      <c r="C11" s="26"/>
      <c r="D11" s="25" t="s">
        <v>12</v>
      </c>
      <c r="E11" s="25"/>
      <c r="F11" s="25"/>
      <c r="G11" s="23"/>
      <c r="H11" s="23"/>
      <c r="I11" s="23"/>
      <c r="J11" s="23"/>
      <c r="K11" s="23"/>
      <c r="L11" s="23"/>
    </row>
    <row r="13" spans="1:13" ht="46.5" customHeight="1" x14ac:dyDescent="0.3">
      <c r="A13" s="33" t="s">
        <v>24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</sheetData>
  <mergeCells count="5">
    <mergeCell ref="A6:A7"/>
    <mergeCell ref="M6:M7"/>
    <mergeCell ref="A13:L13"/>
    <mergeCell ref="A2:M2"/>
    <mergeCell ref="A3:M3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Zadanie 2</vt:lpstr>
      <vt:lpstr>Zadanie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Długosz</dc:creator>
  <cp:lastModifiedBy>Łukasz Jurkowski</cp:lastModifiedBy>
  <dcterms:created xsi:type="dcterms:W3CDTF">2023-03-24T07:01:38Z</dcterms:created>
  <dcterms:modified xsi:type="dcterms:W3CDTF">2025-08-01T07:33:14Z</dcterms:modified>
</cp:coreProperties>
</file>